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einrich\Documents\!Příručky\Příručka pro SPŠ (interaktivní)\Obrázky pro interaktivní příručku\1 Úvod\"/>
    </mc:Choice>
  </mc:AlternateContent>
  <bookViews>
    <workbookView xWindow="120" yWindow="120" windowWidth="24920" windowHeight="12080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C36" i="1" l="1"/>
  <c r="C37" i="1"/>
  <c r="C35" i="1"/>
  <c r="B39" i="1"/>
  <c r="B38" i="1"/>
  <c r="G29" i="1"/>
  <c r="H29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2" i="1"/>
  <c r="H22" i="1" s="1"/>
  <c r="E23" i="1"/>
  <c r="E24" i="1"/>
  <c r="E25" i="1"/>
  <c r="E26" i="1"/>
  <c r="E27" i="1"/>
  <c r="E28" i="1"/>
  <c r="E22" i="1"/>
  <c r="B18" i="1"/>
  <c r="C13" i="1"/>
  <c r="C10" i="1"/>
  <c r="C7" i="1"/>
  <c r="C8" i="1"/>
  <c r="B15" i="1"/>
  <c r="B16" i="1"/>
  <c r="B17" i="1"/>
  <c r="B14" i="1"/>
  <c r="C9" i="1"/>
  <c r="C11" i="1"/>
  <c r="C12" i="1"/>
  <c r="C6" i="1"/>
</calcChain>
</file>

<file path=xl/sharedStrings.xml><?xml version="1.0" encoding="utf-8"?>
<sst xmlns="http://schemas.openxmlformats.org/spreadsheetml/2006/main" count="33" uniqueCount="18">
  <si>
    <t>R</t>
  </si>
  <si>
    <t>U</t>
  </si>
  <si>
    <t>Vývoj požadovaných hodnot tepelné odporu konstrukcí</t>
  </si>
  <si>
    <t>letopočet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</si>
  <si>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.K/W</t>
    </r>
  </si>
  <si>
    <r>
      <t>W/(m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.K)</t>
    </r>
  </si>
  <si>
    <t>EnEV</t>
  </si>
  <si>
    <t>příčně děrované cihly CDm</t>
  </si>
  <si>
    <t>příčně děrované cihelné kvádry CDK 0.375m, CD Týn 0.30m</t>
  </si>
  <si>
    <t>příčně děrované cihly INA a IVA</t>
  </si>
  <si>
    <t>cihla typu THERM = P+D</t>
  </si>
  <si>
    <t>THERM</t>
  </si>
  <si>
    <t>d</t>
  </si>
  <si>
    <t>mm</t>
  </si>
  <si>
    <t>l</t>
  </si>
  <si>
    <t>W/(m.K)</t>
  </si>
  <si>
    <t>dle 73 0540-3</t>
  </si>
  <si>
    <t>doporučené hodnoty U pro stěny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</si>
</sst>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2" fontId="0" fillId="0" borderId="0" xfId="0" applyNumberFormat="1"/>
    <xf numFmtId="0" fontId="2" fillId="0" borderId="0" xfId="0" applyFont="1"/>
    <xf numFmtId="0" fontId="0" fillId="2" borderId="0" xfId="0" applyFill="1" applyAlignment="1">
      <alignment horizontal="center"/>
    </xf>
    <xf numFmtId="2" fontId="0" fillId="2" borderId="0" xfId="0" applyNumberFormat="1" applyFill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Požadavky</c:v>
          </c:tx>
          <c:spPr>
            <a:ln w="19050"/>
          </c:spPr>
          <c:xVal>
            <c:numRef>
              <c:f>List1!$A$6:$A$18</c:f>
              <c:numCache>
                <c:formatCode>General</c:formatCode>
                <c:ptCount val="13"/>
                <c:pt idx="0">
                  <c:v>1963</c:v>
                </c:pt>
                <c:pt idx="1">
                  <c:v>1963</c:v>
                </c:pt>
                <c:pt idx="2">
                  <c:v>1979</c:v>
                </c:pt>
                <c:pt idx="3">
                  <c:v>1979</c:v>
                </c:pt>
                <c:pt idx="4">
                  <c:v>1992</c:v>
                </c:pt>
                <c:pt idx="5">
                  <c:v>1992</c:v>
                </c:pt>
                <c:pt idx="6">
                  <c:v>1994</c:v>
                </c:pt>
                <c:pt idx="7">
                  <c:v>2002</c:v>
                </c:pt>
                <c:pt idx="8">
                  <c:v>2002</c:v>
                </c:pt>
                <c:pt idx="9">
                  <c:v>2005</c:v>
                </c:pt>
                <c:pt idx="10">
                  <c:v>2007</c:v>
                </c:pt>
                <c:pt idx="11">
                  <c:v>2011</c:v>
                </c:pt>
                <c:pt idx="12">
                  <c:v>2011</c:v>
                </c:pt>
              </c:numCache>
            </c:numRef>
          </c:xVal>
          <c:yVal>
            <c:numRef>
              <c:f>List1!$B$6:$B$18</c:f>
              <c:numCache>
                <c:formatCode>0.00</c:formatCode>
                <c:ptCount val="13"/>
                <c:pt idx="0">
                  <c:v>0.55000000000000004</c:v>
                </c:pt>
                <c:pt idx="1">
                  <c:v>0.56000000000000005</c:v>
                </c:pt>
                <c:pt idx="2">
                  <c:v>0.56000000000000005</c:v>
                </c:pt>
                <c:pt idx="3">
                  <c:v>1.1000000000000001</c:v>
                </c:pt>
                <c:pt idx="4">
                  <c:v>1.1000000000000001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2.4615789473684213</c:v>
                </c:pt>
                <c:pt idx="9">
                  <c:v>2.4615789473684213</c:v>
                </c:pt>
                <c:pt idx="10">
                  <c:v>2.4615789473684213</c:v>
                </c:pt>
                <c:pt idx="11">
                  <c:v>2.4615789473684213</c:v>
                </c:pt>
                <c:pt idx="12">
                  <c:v>3.1633333333333336</c:v>
                </c:pt>
              </c:numCache>
            </c:numRef>
          </c:yVal>
          <c:smooth val="0"/>
        </c:ser>
        <c:ser>
          <c:idx val="1"/>
          <c:order val="1"/>
          <c:tx>
            <c:v>Zdivo</c:v>
          </c:tx>
          <c:spPr>
            <a:ln w="19050"/>
          </c:spPr>
          <c:xVal>
            <c:numRef>
              <c:f>List1!$A$22:$A$29</c:f>
              <c:numCache>
                <c:formatCode>General</c:formatCode>
                <c:ptCount val="8"/>
                <c:pt idx="0">
                  <c:v>1946</c:v>
                </c:pt>
                <c:pt idx="1">
                  <c:v>1960</c:v>
                </c:pt>
                <c:pt idx="2">
                  <c:v>1961</c:v>
                </c:pt>
                <c:pt idx="3">
                  <c:v>1978</c:v>
                </c:pt>
                <c:pt idx="4">
                  <c:v>1980</c:v>
                </c:pt>
                <c:pt idx="5">
                  <c:v>1994</c:v>
                </c:pt>
                <c:pt idx="6">
                  <c:v>1994</c:v>
                </c:pt>
                <c:pt idx="7">
                  <c:v>2011</c:v>
                </c:pt>
              </c:numCache>
            </c:numRef>
          </c:xVal>
          <c:yVal>
            <c:numRef>
              <c:f>List1!$H$22:$H$29</c:f>
              <c:numCache>
                <c:formatCode>0.00</c:formatCode>
                <c:ptCount val="8"/>
                <c:pt idx="0">
                  <c:v>0.62857142857142867</c:v>
                </c:pt>
                <c:pt idx="1">
                  <c:v>0.62857142857142867</c:v>
                </c:pt>
                <c:pt idx="2">
                  <c:v>0.73333333333333339</c:v>
                </c:pt>
                <c:pt idx="3">
                  <c:v>0.73333333333333339</c:v>
                </c:pt>
                <c:pt idx="4">
                  <c:v>1.2222222222222223</c:v>
                </c:pt>
                <c:pt idx="5">
                  <c:v>2.1999999999999997</c:v>
                </c:pt>
                <c:pt idx="6">
                  <c:v>3.666666666666667</c:v>
                </c:pt>
                <c:pt idx="7">
                  <c:v>6.9841269841269842</c:v>
                </c:pt>
              </c:numCache>
            </c:numRef>
          </c:yVal>
          <c:smooth val="0"/>
        </c:ser>
        <c:ser>
          <c:idx val="2"/>
          <c:order val="2"/>
          <c:tx>
            <c:v>Doporučené hodnoty</c:v>
          </c:tx>
          <c:xVal>
            <c:numRef>
              <c:f>List1!$A$35:$A$39</c:f>
              <c:numCache>
                <c:formatCode>General</c:formatCode>
                <c:ptCount val="5"/>
                <c:pt idx="0">
                  <c:v>1994</c:v>
                </c:pt>
                <c:pt idx="1">
                  <c:v>1997</c:v>
                </c:pt>
                <c:pt idx="2">
                  <c:v>2002</c:v>
                </c:pt>
                <c:pt idx="3">
                  <c:v>2002</c:v>
                </c:pt>
                <c:pt idx="4">
                  <c:v>2011</c:v>
                </c:pt>
              </c:numCache>
            </c:numRef>
          </c:xVal>
          <c:yVal>
            <c:numRef>
              <c:f>List1!$B$35:$B$39</c:f>
              <c:numCache>
                <c:formatCode>0.00</c:formatCode>
                <c:ptCount val="5"/>
                <c:pt idx="0">
                  <c:v>2.9</c:v>
                </c:pt>
                <c:pt idx="1">
                  <c:v>2.9</c:v>
                </c:pt>
                <c:pt idx="2">
                  <c:v>2.9</c:v>
                </c:pt>
                <c:pt idx="3">
                  <c:v>3.83</c:v>
                </c:pt>
                <c:pt idx="4">
                  <c:v>3.83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0015408"/>
        <c:axId val="309711216"/>
      </c:scatterChart>
      <c:valAx>
        <c:axId val="310015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cs-CZ" sz="1200"/>
                  <a:t>Roky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09711216"/>
        <c:crosses val="autoZero"/>
        <c:crossBetween val="midCat"/>
      </c:valAx>
      <c:valAx>
        <c:axId val="3097112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sz="1200"/>
                  <a:t>R (m</a:t>
                </a:r>
                <a:r>
                  <a:rPr lang="cs-CZ" sz="1200" baseline="30000"/>
                  <a:t>2</a:t>
                </a:r>
                <a:r>
                  <a:rPr lang="cs-CZ" sz="1200"/>
                  <a:t>.K/W)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310015408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Požadavky</c:v>
          </c:tx>
          <c:spPr>
            <a:ln w="19050"/>
          </c:spPr>
          <c:xVal>
            <c:numRef>
              <c:f>List1!$A$6:$A$18</c:f>
              <c:numCache>
                <c:formatCode>General</c:formatCode>
                <c:ptCount val="13"/>
                <c:pt idx="0">
                  <c:v>1963</c:v>
                </c:pt>
                <c:pt idx="1">
                  <c:v>1963</c:v>
                </c:pt>
                <c:pt idx="2">
                  <c:v>1979</c:v>
                </c:pt>
                <c:pt idx="3">
                  <c:v>1979</c:v>
                </c:pt>
                <c:pt idx="4">
                  <c:v>1992</c:v>
                </c:pt>
                <c:pt idx="5">
                  <c:v>1992</c:v>
                </c:pt>
                <c:pt idx="6">
                  <c:v>1994</c:v>
                </c:pt>
                <c:pt idx="7">
                  <c:v>2002</c:v>
                </c:pt>
                <c:pt idx="8">
                  <c:v>2002</c:v>
                </c:pt>
                <c:pt idx="9">
                  <c:v>2005</c:v>
                </c:pt>
                <c:pt idx="10">
                  <c:v>2007</c:v>
                </c:pt>
                <c:pt idx="11">
                  <c:v>2011</c:v>
                </c:pt>
                <c:pt idx="12">
                  <c:v>2011</c:v>
                </c:pt>
              </c:numCache>
            </c:numRef>
          </c:xVal>
          <c:yVal>
            <c:numRef>
              <c:f>List1!$C$6:$C$18</c:f>
              <c:numCache>
                <c:formatCode>0.00</c:formatCode>
                <c:ptCount val="13"/>
                <c:pt idx="0">
                  <c:v>1.3888888888888886</c:v>
                </c:pt>
                <c:pt idx="1">
                  <c:v>1.3698630136986301</c:v>
                </c:pt>
                <c:pt idx="2">
                  <c:v>1.3698630136986301</c:v>
                </c:pt>
                <c:pt idx="3">
                  <c:v>0.78740157480314954</c:v>
                </c:pt>
                <c:pt idx="4">
                  <c:v>0.78740157480314954</c:v>
                </c:pt>
                <c:pt idx="5">
                  <c:v>0.46082949308755761</c:v>
                </c:pt>
                <c:pt idx="6">
                  <c:v>0.46082949308755761</c:v>
                </c:pt>
                <c:pt idx="7">
                  <c:v>0.46082949308755761</c:v>
                </c:pt>
                <c:pt idx="8">
                  <c:v>0.38</c:v>
                </c:pt>
                <c:pt idx="9">
                  <c:v>0.38</c:v>
                </c:pt>
                <c:pt idx="10">
                  <c:v>0.38</c:v>
                </c:pt>
                <c:pt idx="11">
                  <c:v>0.38</c:v>
                </c:pt>
                <c:pt idx="12">
                  <c:v>0.3</c:v>
                </c:pt>
              </c:numCache>
            </c:numRef>
          </c:yVal>
          <c:smooth val="0"/>
        </c:ser>
        <c:ser>
          <c:idx val="1"/>
          <c:order val="1"/>
          <c:tx>
            <c:v>Zdivo</c:v>
          </c:tx>
          <c:spPr>
            <a:ln w="19050"/>
          </c:spPr>
          <c:xVal>
            <c:numRef>
              <c:f>List1!$A$22:$A$29</c:f>
              <c:numCache>
                <c:formatCode>General</c:formatCode>
                <c:ptCount val="8"/>
                <c:pt idx="0">
                  <c:v>1946</c:v>
                </c:pt>
                <c:pt idx="1">
                  <c:v>1960</c:v>
                </c:pt>
                <c:pt idx="2">
                  <c:v>1961</c:v>
                </c:pt>
                <c:pt idx="3">
                  <c:v>1978</c:v>
                </c:pt>
                <c:pt idx="4">
                  <c:v>1980</c:v>
                </c:pt>
                <c:pt idx="5">
                  <c:v>1994</c:v>
                </c:pt>
                <c:pt idx="6">
                  <c:v>1994</c:v>
                </c:pt>
                <c:pt idx="7">
                  <c:v>2011</c:v>
                </c:pt>
              </c:numCache>
            </c:numRef>
          </c:xVal>
          <c:yVal>
            <c:numRef>
              <c:f>List1!$G$22:$G$29</c:f>
              <c:numCache>
                <c:formatCode>0.00</c:formatCode>
                <c:ptCount val="8"/>
                <c:pt idx="0">
                  <c:v>1.252236135957066</c:v>
                </c:pt>
                <c:pt idx="1">
                  <c:v>1.252236135957066</c:v>
                </c:pt>
                <c:pt idx="2">
                  <c:v>1.107011070110701</c:v>
                </c:pt>
                <c:pt idx="3">
                  <c:v>1.107011070110701</c:v>
                </c:pt>
                <c:pt idx="4">
                  <c:v>0.71827613727055062</c:v>
                </c:pt>
                <c:pt idx="5">
                  <c:v>0.42194092827004226</c:v>
                </c:pt>
                <c:pt idx="6">
                  <c:v>0.26064291920069504</c:v>
                </c:pt>
                <c:pt idx="7">
                  <c:v>0.1397794590756806</c:v>
                </c:pt>
              </c:numCache>
            </c:numRef>
          </c:yVal>
          <c:smooth val="0"/>
        </c:ser>
        <c:ser>
          <c:idx val="2"/>
          <c:order val="2"/>
          <c:tx>
            <c:v>Doporučené hodnoty</c:v>
          </c:tx>
          <c:xVal>
            <c:numRef>
              <c:f>List1!$A$35:$A$39</c:f>
              <c:numCache>
                <c:formatCode>General</c:formatCode>
                <c:ptCount val="5"/>
                <c:pt idx="0">
                  <c:v>1994</c:v>
                </c:pt>
                <c:pt idx="1">
                  <c:v>1997</c:v>
                </c:pt>
                <c:pt idx="2">
                  <c:v>2002</c:v>
                </c:pt>
                <c:pt idx="3">
                  <c:v>2002</c:v>
                </c:pt>
                <c:pt idx="4">
                  <c:v>2011</c:v>
                </c:pt>
              </c:numCache>
            </c:numRef>
          </c:xVal>
          <c:yVal>
            <c:numRef>
              <c:f>List1!$C$35:$C$39</c:f>
              <c:numCache>
                <c:formatCode>0.00</c:formatCode>
                <c:ptCount val="5"/>
                <c:pt idx="0">
                  <c:v>0.32573289902280134</c:v>
                </c:pt>
                <c:pt idx="1">
                  <c:v>0.32573289902280134</c:v>
                </c:pt>
                <c:pt idx="2">
                  <c:v>0.32573289902280134</c:v>
                </c:pt>
                <c:pt idx="3">
                  <c:v>0.25</c:v>
                </c:pt>
                <c:pt idx="4">
                  <c:v>0.25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915872"/>
        <c:axId val="309067216"/>
      </c:scatterChart>
      <c:valAx>
        <c:axId val="92915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cs-CZ" sz="1200"/>
                  <a:t>Roky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09067216"/>
        <c:crosses val="autoZero"/>
        <c:crossBetween val="midCat"/>
      </c:valAx>
      <c:valAx>
        <c:axId val="3090672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sz="1200"/>
                  <a:t>U (W/(m</a:t>
                </a:r>
                <a:r>
                  <a:rPr lang="cs-CZ" sz="1200" baseline="30000"/>
                  <a:t>2</a:t>
                </a:r>
                <a:r>
                  <a:rPr lang="cs-CZ" sz="1200"/>
                  <a:t>.K))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92915872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8740157499999996" l="0.7000000000000004" r="0.7000000000000004" t="0.78740157499999996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476249</xdr:colOff>
      <xdr:row>3</xdr:row>
      <xdr:rowOff>38100</xdr:rowOff>
    </xdr:from>
    <xdr:to>
      <xdr:col>18</xdr:col>
      <xdr:colOff>360032</xdr:colOff>
      <xdr:row>31</xdr:row>
      <xdr:rowOff>45485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525531</xdr:colOff>
      <xdr:row>32</xdr:row>
      <xdr:rowOff>152399</xdr:rowOff>
    </xdr:from>
    <xdr:to>
      <xdr:col>18</xdr:col>
      <xdr:colOff>409314</xdr:colOff>
      <xdr:row>61</xdr:row>
      <xdr:rowOff>3052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20</xdr:col>
      <xdr:colOff>0</xdr:colOff>
      <xdr:row>3</xdr:row>
      <xdr:rowOff>0</xdr:rowOff>
    </xdr:from>
    <xdr:to>
      <xdr:col>28</xdr:col>
      <xdr:colOff>518160</xdr:colOff>
      <xdr:row>31</xdr:row>
      <xdr:rowOff>26670</xdr:rowOff>
    </xdr:to>
    <xdr:pic>
      <xdr:nvPicPr>
        <xdr:cNvPr id="6" name="Obrázek 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287250" y="571500"/>
          <a:ext cx="5394960" cy="541782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32</xdr:row>
      <xdr:rowOff>0</xdr:rowOff>
    </xdr:from>
    <xdr:to>
      <xdr:col>28</xdr:col>
      <xdr:colOff>518160</xdr:colOff>
      <xdr:row>60</xdr:row>
      <xdr:rowOff>70485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287250" y="6153150"/>
          <a:ext cx="5394960" cy="5433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topLeftCell="G4" zoomScaleNormal="100" workbookViewId="0">
      <selection activeCell="J36" sqref="J36"/>
    </sheetView>
  </sheetViews>
  <sheetFormatPr defaultRowHeight="14.5" x14ac:dyDescent="0.35"/>
  <cols>
    <col min="1" max="1" width="10.1796875" customWidth="1"/>
    <col min="3" max="3" width="9.54296875" bestFit="1" customWidth="1"/>
  </cols>
  <sheetData>
    <row r="1" spans="1:6" x14ac:dyDescent="0.35">
      <c r="A1" t="s">
        <v>2</v>
      </c>
    </row>
    <row r="4" spans="1:6" x14ac:dyDescent="0.35">
      <c r="A4" t="s">
        <v>3</v>
      </c>
      <c r="B4" t="s">
        <v>0</v>
      </c>
      <c r="C4" t="s">
        <v>1</v>
      </c>
      <c r="E4" t="s">
        <v>6</v>
      </c>
      <c r="F4" t="s">
        <v>1</v>
      </c>
    </row>
    <row r="5" spans="1:6" ht="16.5" x14ac:dyDescent="0.35">
      <c r="B5" t="s">
        <v>4</v>
      </c>
      <c r="C5" t="s">
        <v>5</v>
      </c>
      <c r="F5" t="s">
        <v>5</v>
      </c>
    </row>
    <row r="6" spans="1:6" x14ac:dyDescent="0.35">
      <c r="A6">
        <v>1963</v>
      </c>
      <c r="B6" s="1">
        <v>0.55000000000000004</v>
      </c>
      <c r="C6" s="1">
        <f>1/(B6+0.17)</f>
        <v>1.3888888888888886</v>
      </c>
    </row>
    <row r="7" spans="1:6" x14ac:dyDescent="0.35">
      <c r="A7">
        <v>1963</v>
      </c>
      <c r="B7" s="1">
        <v>0.56000000000000005</v>
      </c>
      <c r="C7" s="1">
        <f t="shared" ref="C7:C8" si="0">1/(B7+0.17)</f>
        <v>1.3698630136986301</v>
      </c>
    </row>
    <row r="8" spans="1:6" x14ac:dyDescent="0.35">
      <c r="A8">
        <v>1979</v>
      </c>
      <c r="B8" s="1">
        <v>0.56000000000000005</v>
      </c>
      <c r="C8" s="1">
        <f t="shared" si="0"/>
        <v>1.3698630136986301</v>
      </c>
    </row>
    <row r="9" spans="1:6" x14ac:dyDescent="0.35">
      <c r="A9">
        <v>1979</v>
      </c>
      <c r="B9" s="1">
        <v>1.1000000000000001</v>
      </c>
      <c r="C9" s="1">
        <f>1/(B9+0.17)</f>
        <v>0.78740157480314954</v>
      </c>
    </row>
    <row r="10" spans="1:6" x14ac:dyDescent="0.35">
      <c r="A10">
        <v>1992</v>
      </c>
      <c r="B10" s="1">
        <v>1.1000000000000001</v>
      </c>
      <c r="C10" s="1">
        <f>1/(B10+0.17)</f>
        <v>0.78740157480314954</v>
      </c>
    </row>
    <row r="11" spans="1:6" x14ac:dyDescent="0.35">
      <c r="A11">
        <v>1992</v>
      </c>
      <c r="B11" s="1">
        <v>2</v>
      </c>
      <c r="C11" s="1">
        <f t="shared" ref="C11:C13" si="1">1/(B11+0.17)</f>
        <v>0.46082949308755761</v>
      </c>
    </row>
    <row r="12" spans="1:6" x14ac:dyDescent="0.35">
      <c r="A12">
        <v>1994</v>
      </c>
      <c r="B12" s="1">
        <v>2</v>
      </c>
      <c r="C12" s="1">
        <f t="shared" si="1"/>
        <v>0.46082949308755761</v>
      </c>
    </row>
    <row r="13" spans="1:6" x14ac:dyDescent="0.35">
      <c r="A13">
        <v>2002</v>
      </c>
      <c r="B13" s="1">
        <v>2</v>
      </c>
      <c r="C13" s="1">
        <f t="shared" si="1"/>
        <v>0.46082949308755761</v>
      </c>
    </row>
    <row r="14" spans="1:6" x14ac:dyDescent="0.35">
      <c r="A14">
        <v>2002</v>
      </c>
      <c r="B14" s="1">
        <f>1/C14-0.17</f>
        <v>2.4615789473684213</v>
      </c>
      <c r="C14" s="1">
        <v>0.38</v>
      </c>
      <c r="E14">
        <v>2002</v>
      </c>
      <c r="F14">
        <v>0.45</v>
      </c>
    </row>
    <row r="15" spans="1:6" x14ac:dyDescent="0.35">
      <c r="A15">
        <v>2005</v>
      </c>
      <c r="B15" s="1">
        <f t="shared" ref="B15:B18" si="2">1/C15-0.17</f>
        <v>2.4615789473684213</v>
      </c>
      <c r="C15" s="1">
        <v>0.38</v>
      </c>
      <c r="E15">
        <v>2007</v>
      </c>
      <c r="F15">
        <v>0.45</v>
      </c>
    </row>
    <row r="16" spans="1:6" x14ac:dyDescent="0.35">
      <c r="A16">
        <v>2007</v>
      </c>
      <c r="B16" s="1">
        <f t="shared" si="2"/>
        <v>2.4615789473684213</v>
      </c>
      <c r="C16" s="1">
        <v>0.38</v>
      </c>
    </row>
    <row r="17" spans="1:8" x14ac:dyDescent="0.35">
      <c r="A17">
        <v>2011</v>
      </c>
      <c r="B17" s="1">
        <f t="shared" si="2"/>
        <v>2.4615789473684213</v>
      </c>
      <c r="C17" s="1">
        <v>0.38</v>
      </c>
    </row>
    <row r="18" spans="1:8" x14ac:dyDescent="0.35">
      <c r="A18">
        <v>2011</v>
      </c>
      <c r="B18" s="1">
        <f t="shared" si="2"/>
        <v>3.1633333333333336</v>
      </c>
      <c r="C18" s="1">
        <v>0.3</v>
      </c>
    </row>
    <row r="19" spans="1:8" x14ac:dyDescent="0.35">
      <c r="F19" t="s">
        <v>16</v>
      </c>
    </row>
    <row r="20" spans="1:8" x14ac:dyDescent="0.35">
      <c r="C20" t="s">
        <v>1</v>
      </c>
      <c r="D20" t="s">
        <v>12</v>
      </c>
      <c r="E20" t="s">
        <v>0</v>
      </c>
      <c r="F20" s="2" t="s">
        <v>14</v>
      </c>
      <c r="G20" s="3" t="s">
        <v>1</v>
      </c>
      <c r="H20" s="3" t="s">
        <v>0</v>
      </c>
    </row>
    <row r="21" spans="1:8" ht="16.5" x14ac:dyDescent="0.35">
      <c r="C21" t="s">
        <v>5</v>
      </c>
      <c r="D21" t="s">
        <v>13</v>
      </c>
      <c r="E21" t="s">
        <v>4</v>
      </c>
      <c r="F21" t="s">
        <v>15</v>
      </c>
      <c r="G21" s="3" t="s">
        <v>5</v>
      </c>
      <c r="H21" s="3" t="s">
        <v>4</v>
      </c>
    </row>
    <row r="22" spans="1:8" x14ac:dyDescent="0.35">
      <c r="A22">
        <v>1946</v>
      </c>
      <c r="B22" t="s">
        <v>7</v>
      </c>
      <c r="C22">
        <v>1.32</v>
      </c>
      <c r="D22">
        <v>375</v>
      </c>
      <c r="E22">
        <f>1/C22-0.17</f>
        <v>0.58757575757575753</v>
      </c>
      <c r="F22">
        <v>0.7</v>
      </c>
      <c r="G22" s="4">
        <f>1/((0.44/F22)+0.17)</f>
        <v>1.252236135957066</v>
      </c>
      <c r="H22" s="4">
        <f>1/G22-0.17</f>
        <v>0.62857142857142867</v>
      </c>
    </row>
    <row r="23" spans="1:8" x14ac:dyDescent="0.35">
      <c r="A23">
        <v>1960</v>
      </c>
      <c r="C23">
        <v>1.32</v>
      </c>
      <c r="D23">
        <v>375</v>
      </c>
      <c r="E23">
        <f t="shared" ref="E23:E28" si="3">1/C23-0.17</f>
        <v>0.58757575757575753</v>
      </c>
      <c r="F23">
        <v>0.7</v>
      </c>
      <c r="G23" s="4">
        <f t="shared" ref="G23:G29" si="4">1/((0.44/F23)+0.17)</f>
        <v>1.252236135957066</v>
      </c>
      <c r="H23" s="4">
        <f t="shared" ref="H23:H29" si="5">1/G23-0.17</f>
        <v>0.62857142857142867</v>
      </c>
    </row>
    <row r="24" spans="1:8" x14ac:dyDescent="0.35">
      <c r="A24">
        <v>1961</v>
      </c>
      <c r="B24" t="s">
        <v>8</v>
      </c>
      <c r="C24">
        <v>1.25</v>
      </c>
      <c r="D24">
        <v>450</v>
      </c>
      <c r="E24">
        <f t="shared" si="3"/>
        <v>0.63</v>
      </c>
      <c r="F24">
        <v>0.6</v>
      </c>
      <c r="G24" s="4">
        <f t="shared" si="4"/>
        <v>1.107011070110701</v>
      </c>
      <c r="H24" s="4">
        <f t="shared" si="5"/>
        <v>0.73333333333333339</v>
      </c>
    </row>
    <row r="25" spans="1:8" x14ac:dyDescent="0.35">
      <c r="A25">
        <v>1978</v>
      </c>
      <c r="C25">
        <v>1.25</v>
      </c>
      <c r="D25">
        <v>450</v>
      </c>
      <c r="E25">
        <f t="shared" si="3"/>
        <v>0.63</v>
      </c>
      <c r="F25">
        <v>0.6</v>
      </c>
      <c r="G25" s="4">
        <f t="shared" si="4"/>
        <v>1.107011070110701</v>
      </c>
      <c r="H25" s="4">
        <f t="shared" si="5"/>
        <v>0.73333333333333339</v>
      </c>
    </row>
    <row r="26" spans="1:8" x14ac:dyDescent="0.35">
      <c r="A26">
        <v>1980</v>
      </c>
      <c r="B26" t="s">
        <v>9</v>
      </c>
      <c r="C26">
        <v>0.85</v>
      </c>
      <c r="D26">
        <v>450</v>
      </c>
      <c r="E26">
        <f t="shared" si="3"/>
        <v>1.0064705882352942</v>
      </c>
      <c r="F26">
        <v>0.36</v>
      </c>
      <c r="G26" s="4">
        <f t="shared" si="4"/>
        <v>0.71827613727055062</v>
      </c>
      <c r="H26" s="4">
        <f t="shared" si="5"/>
        <v>1.2222222222222223</v>
      </c>
    </row>
    <row r="27" spans="1:8" x14ac:dyDescent="0.35">
      <c r="A27">
        <v>1994</v>
      </c>
      <c r="B27" t="s">
        <v>10</v>
      </c>
      <c r="C27">
        <v>0.5</v>
      </c>
      <c r="D27">
        <v>375</v>
      </c>
      <c r="E27">
        <f t="shared" si="3"/>
        <v>1.83</v>
      </c>
      <c r="F27">
        <v>0.2</v>
      </c>
      <c r="G27" s="4">
        <f t="shared" si="4"/>
        <v>0.42194092827004226</v>
      </c>
      <c r="H27" s="4">
        <f t="shared" si="5"/>
        <v>2.1999999999999997</v>
      </c>
    </row>
    <row r="28" spans="1:8" x14ac:dyDescent="0.35">
      <c r="A28">
        <v>1994</v>
      </c>
      <c r="B28" t="s">
        <v>11</v>
      </c>
      <c r="C28">
        <v>0.26</v>
      </c>
      <c r="D28">
        <v>440</v>
      </c>
      <c r="E28">
        <f t="shared" si="3"/>
        <v>3.6761538461538459</v>
      </c>
      <c r="F28">
        <v>0.12</v>
      </c>
      <c r="G28" s="4">
        <f t="shared" si="4"/>
        <v>0.26064291920069504</v>
      </c>
      <c r="H28" s="4">
        <f t="shared" si="5"/>
        <v>3.666666666666667</v>
      </c>
    </row>
    <row r="29" spans="1:8" x14ac:dyDescent="0.35">
      <c r="A29">
        <v>2011</v>
      </c>
      <c r="F29">
        <v>6.3E-2</v>
      </c>
      <c r="G29" s="4">
        <f t="shared" si="4"/>
        <v>0.1397794590756806</v>
      </c>
      <c r="H29" s="4">
        <f t="shared" si="5"/>
        <v>6.9841269841269842</v>
      </c>
    </row>
    <row r="32" spans="1:8" x14ac:dyDescent="0.35">
      <c r="A32" t="s">
        <v>17</v>
      </c>
    </row>
    <row r="33" spans="1:3" x14ac:dyDescent="0.35">
      <c r="A33" t="s">
        <v>3</v>
      </c>
      <c r="B33" t="s">
        <v>0</v>
      </c>
      <c r="C33" t="s">
        <v>1</v>
      </c>
    </row>
    <row r="34" spans="1:3" ht="16.5" x14ac:dyDescent="0.35">
      <c r="B34" t="s">
        <v>4</v>
      </c>
      <c r="C34" t="s">
        <v>5</v>
      </c>
    </row>
    <row r="35" spans="1:3" x14ac:dyDescent="0.35">
      <c r="A35">
        <v>1994</v>
      </c>
      <c r="B35" s="1">
        <v>2.9</v>
      </c>
      <c r="C35" s="1">
        <f>1/(0.17+B35)</f>
        <v>0.32573289902280134</v>
      </c>
    </row>
    <row r="36" spans="1:3" x14ac:dyDescent="0.35">
      <c r="A36">
        <v>1997</v>
      </c>
      <c r="B36" s="1">
        <v>2.9</v>
      </c>
      <c r="C36" s="1">
        <f t="shared" ref="C36:C37" si="6">1/(0.17+B36)</f>
        <v>0.32573289902280134</v>
      </c>
    </row>
    <row r="37" spans="1:3" x14ac:dyDescent="0.35">
      <c r="A37">
        <v>2002</v>
      </c>
      <c r="B37" s="1">
        <v>2.9</v>
      </c>
      <c r="C37" s="1">
        <f t="shared" si="6"/>
        <v>0.32573289902280134</v>
      </c>
    </row>
    <row r="38" spans="1:3" x14ac:dyDescent="0.35">
      <c r="A38">
        <v>2002</v>
      </c>
      <c r="B38" s="1">
        <f>1/C38-0.17</f>
        <v>3.83</v>
      </c>
      <c r="C38" s="1">
        <v>0.25</v>
      </c>
    </row>
    <row r="39" spans="1:3" x14ac:dyDescent="0.35">
      <c r="A39">
        <v>2011</v>
      </c>
      <c r="B39" s="1">
        <f>1/C39-0.17</f>
        <v>3.83</v>
      </c>
      <c r="C39" s="1">
        <v>0.25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pheinrich</dc:creator>
  <cp:lastModifiedBy>Heinrich Pavel, HELUZ cihlářský průmysl v.o.s.</cp:lastModifiedBy>
  <dcterms:created xsi:type="dcterms:W3CDTF">2011-03-07T10:32:18Z</dcterms:created>
  <dcterms:modified xsi:type="dcterms:W3CDTF">2016-07-14T07:38:07Z</dcterms:modified>
</cp:coreProperties>
</file>